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2010年版" sheetId="1" r:id="rId1"/>
    <sheet name="老规定" sheetId="2" r:id="rId2"/>
  </sheets>
  <definedNames/>
  <calcPr fullCalcOnLoad="1"/>
</workbook>
</file>

<file path=xl/sharedStrings.xml><?xml version="1.0" encoding="utf-8"?>
<sst xmlns="http://schemas.openxmlformats.org/spreadsheetml/2006/main" count="126" uniqueCount="95">
  <si>
    <r>
      <t>广东省工伤赔偿标准</t>
    </r>
    <r>
      <rPr>
        <b/>
        <sz val="10"/>
        <rFont val="宋体"/>
        <family val="7"/>
      </rPr>
      <t xml:space="preserve">                    制表：陈志钧律师</t>
    </r>
  </si>
  <si>
    <t>因工死亡</t>
  </si>
  <si>
    <t>工亡补助标准</t>
  </si>
  <si>
    <t>停工留薪期满死亡</t>
  </si>
  <si>
    <t>丧葬补助金</t>
  </si>
  <si>
    <t>6个月统筹地区上年度职工月平均工资</t>
  </si>
  <si>
    <t>供养亲属抚恤金</t>
  </si>
  <si>
    <t>配偶每月</t>
  </si>
  <si>
    <t>40%本人工资</t>
  </si>
  <si>
    <t>三者相加不高于本人工资</t>
  </si>
  <si>
    <t>其他每人每月</t>
  </si>
  <si>
    <t>30%本人工资</t>
  </si>
  <si>
    <t>孤寡老人或孤儿</t>
  </si>
  <si>
    <t>上述基础加10%</t>
  </si>
  <si>
    <t>因工致残</t>
  </si>
  <si>
    <t>伤残补助标准,基数:本人工资</t>
  </si>
  <si>
    <t>伤残等级</t>
  </si>
  <si>
    <t>一次性伤残补助金</t>
  </si>
  <si>
    <t>伤残津贴(续约)</t>
  </si>
  <si>
    <t>伤残津贴（解约）</t>
  </si>
  <si>
    <t>一次性伤残就业补助金(解约)</t>
  </si>
  <si>
    <t>一次性工伤医疗补助金(解约)</t>
  </si>
  <si>
    <t>一</t>
  </si>
  <si>
    <t>按续约标准一次性计发10年</t>
  </si>
  <si>
    <t>无</t>
  </si>
  <si>
    <t>15个月</t>
  </si>
  <si>
    <t>丧葬补助金及供养亲属抚恤金</t>
  </si>
  <si>
    <t>二</t>
  </si>
  <si>
    <t>25个月</t>
  </si>
  <si>
    <t>14个月</t>
  </si>
  <si>
    <t>三</t>
  </si>
  <si>
    <t>13个月</t>
  </si>
  <si>
    <t>四</t>
  </si>
  <si>
    <t>12个月</t>
  </si>
  <si>
    <t>五</t>
  </si>
  <si>
    <t>18个月</t>
  </si>
  <si>
    <t>50个月</t>
  </si>
  <si>
    <t>10个月</t>
  </si>
  <si>
    <t>六</t>
  </si>
  <si>
    <t>16个月</t>
  </si>
  <si>
    <t>40个月</t>
  </si>
  <si>
    <t>8个月</t>
  </si>
  <si>
    <t>七</t>
  </si>
  <si>
    <t>6个月</t>
  </si>
  <si>
    <t>八</t>
  </si>
  <si>
    <t>4个月</t>
  </si>
  <si>
    <t>九</t>
  </si>
  <si>
    <t>2个月</t>
  </si>
  <si>
    <t>十</t>
  </si>
  <si>
    <t>1个月</t>
  </si>
  <si>
    <t>依据：广东省工伤保险条例</t>
  </si>
  <si>
    <t>停工留薪期内工亡</t>
  </si>
  <si>
    <t>6个月地区平均工资</t>
  </si>
  <si>
    <t>一次性工亡补助金：48-60个月统筹地区平均工资</t>
  </si>
  <si>
    <t>24个月</t>
  </si>
  <si>
    <t>22个月</t>
  </si>
  <si>
    <t>20个月</t>
  </si>
  <si>
    <t>解约</t>
  </si>
  <si>
    <t>伤残津贴</t>
  </si>
  <si>
    <t>工亡补助金</t>
  </si>
  <si>
    <t>保留关系</t>
  </si>
  <si>
    <t>生活护理费</t>
  </si>
  <si>
    <t>广东省工伤赔偿标准                    制表：陈志钧律师</t>
  </si>
  <si>
    <t>保留关系</t>
  </si>
  <si>
    <t>解约</t>
  </si>
  <si>
    <t>保留关系</t>
  </si>
  <si>
    <t>解约</t>
  </si>
  <si>
    <t>一次性</t>
  </si>
  <si>
    <t>解约</t>
  </si>
  <si>
    <t>伤残补助金</t>
  </si>
  <si>
    <t>工伤医疗补助金</t>
  </si>
  <si>
    <t>一次性</t>
  </si>
  <si>
    <t>一次性</t>
  </si>
  <si>
    <t>全国城镇居民人均可支配收入的二十倍</t>
  </si>
  <si>
    <t>一次性</t>
  </si>
  <si>
    <t>每月可领取费用</t>
  </si>
  <si>
    <t>可获得一次性补偿</t>
  </si>
  <si>
    <t>本人有工资</t>
  </si>
  <si>
    <t>无</t>
  </si>
  <si>
    <t>工亡</t>
  </si>
  <si>
    <t>伤残</t>
  </si>
  <si>
    <t>三项相加不高于本人工资</t>
  </si>
  <si>
    <t>统筹地区月平均工资</t>
  </si>
  <si>
    <t>本人月平均工资</t>
  </si>
  <si>
    <t>全国城镇居民年平均收入</t>
  </si>
  <si>
    <t>改变本人月平均工资、统筹地区月平均工资、全国城镇居民平均收入几个项目，可快速计算出员工可以领取的费用、企业应负担的费用</t>
  </si>
  <si>
    <t>伤残就业补助金</t>
  </si>
  <si>
    <t>一次性（企业负担）</t>
  </si>
  <si>
    <t>浅绿色背景的金额低于黄色背景金额的，以黄色背景为准</t>
  </si>
  <si>
    <t>按月支付</t>
  </si>
  <si>
    <t>深绿色背景为各项计算的基数</t>
  </si>
  <si>
    <t>蓝色文字处：五级、六级伤残员工和企业串通，可以获得额外的津贴</t>
  </si>
  <si>
    <t>深圳月平均工资</t>
  </si>
  <si>
    <t>广东省月平均工资</t>
  </si>
  <si>
    <t>全国城镇居民月平均收入</t>
  </si>
</sst>
</file>

<file path=xl/styles.xml><?xml version="1.0" encoding="utf-8"?>
<styleSheet xmlns="http://schemas.openxmlformats.org/spreadsheetml/2006/main">
  <numFmts count="29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0_ "/>
  </numFmts>
  <fonts count="46">
    <font>
      <sz val="12"/>
      <name val="宋体"/>
      <family val="7"/>
    </font>
    <font>
      <b/>
      <sz val="12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sz val="9"/>
      <name val="宋体"/>
      <family val="2"/>
    </font>
    <font>
      <sz val="10"/>
      <name val="仿宋"/>
      <family val="0"/>
    </font>
    <font>
      <sz val="12"/>
      <color indexed="8"/>
      <name val="宋体"/>
      <family val="2"/>
    </font>
    <font>
      <sz val="12"/>
      <color indexed="9"/>
      <name val="宋体"/>
      <family val="2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2"/>
      <color indexed="14"/>
      <name val="宋体"/>
      <family val="2"/>
    </font>
    <font>
      <sz val="12"/>
      <color indexed="17"/>
      <name val="宋体"/>
      <family val="2"/>
    </font>
    <font>
      <b/>
      <sz val="12"/>
      <color indexed="8"/>
      <name val="宋体"/>
      <family val="2"/>
    </font>
    <font>
      <b/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sz val="12"/>
      <color indexed="52"/>
      <name val="宋体"/>
      <family val="2"/>
    </font>
    <font>
      <b/>
      <sz val="12"/>
      <color indexed="63"/>
      <name val="宋体"/>
      <family val="2"/>
    </font>
    <font>
      <sz val="12"/>
      <color indexed="62"/>
      <name val="宋体"/>
      <family val="2"/>
    </font>
    <font>
      <i/>
      <sz val="12"/>
      <color indexed="23"/>
      <name val="宋体"/>
      <family val="2"/>
    </font>
    <font>
      <sz val="12"/>
      <color indexed="60"/>
      <name val="宋体"/>
      <family val="2"/>
    </font>
    <font>
      <sz val="10"/>
      <color indexed="10"/>
      <name val="宋体"/>
      <family val="0"/>
    </font>
    <font>
      <sz val="10"/>
      <color indexed="39"/>
      <name val="宋体"/>
      <family val="0"/>
    </font>
    <font>
      <sz val="10"/>
      <color indexed="9"/>
      <name val="宋体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0"/>
      <color rgb="FF0000FF"/>
      <name val="宋体"/>
      <family val="0"/>
    </font>
    <font>
      <sz val="10"/>
      <color theme="0"/>
      <name val="宋体"/>
      <family val="0"/>
    </font>
    <font>
      <sz val="10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22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9" fontId="3" fillId="36" borderId="10" xfId="0" applyNumberFormat="1" applyFont="1" applyFill="1" applyBorder="1" applyAlignment="1">
      <alignment horizontal="left" vertical="center"/>
    </xf>
    <xf numFmtId="0" fontId="3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/>
    </xf>
    <xf numFmtId="0" fontId="3" fillId="39" borderId="10" xfId="0" applyFont="1" applyFill="1" applyBorder="1" applyAlignment="1">
      <alignment horizontal="center" vertical="center"/>
    </xf>
    <xf numFmtId="9" fontId="3" fillId="39" borderId="10" xfId="0" applyNumberFormat="1" applyFont="1" applyFill="1" applyBorder="1" applyAlignment="1">
      <alignment horizontal="left" vertical="center"/>
    </xf>
    <xf numFmtId="9" fontId="3" fillId="39" borderId="10" xfId="0" applyNumberFormat="1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vertical="center" wrapText="1"/>
    </xf>
    <xf numFmtId="192" fontId="3" fillId="39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/>
    </xf>
    <xf numFmtId="0" fontId="3" fillId="39" borderId="10" xfId="0" applyFont="1" applyFill="1" applyBorder="1" applyAlignment="1">
      <alignment vertical="center"/>
    </xf>
    <xf numFmtId="9" fontId="3" fillId="39" borderId="10" xfId="0" applyNumberFormat="1" applyFont="1" applyFill="1" applyBorder="1" applyAlignment="1">
      <alignment vertical="center"/>
    </xf>
    <xf numFmtId="9" fontId="3" fillId="39" borderId="10" xfId="0" applyNumberFormat="1" applyFont="1" applyFill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192" fontId="3" fillId="39" borderId="10" xfId="0" applyNumberFormat="1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9" fontId="43" fillId="39" borderId="10" xfId="0" applyNumberFormat="1" applyFont="1" applyFill="1" applyBorder="1" applyAlignment="1">
      <alignment horizontal="left" vertical="center"/>
    </xf>
    <xf numFmtId="0" fontId="43" fillId="39" borderId="10" xfId="0" applyFont="1" applyFill="1" applyBorder="1" applyAlignment="1">
      <alignment vertical="center"/>
    </xf>
    <xf numFmtId="0" fontId="44" fillId="40" borderId="10" xfId="0" applyFont="1" applyFill="1" applyBorder="1" applyAlignment="1">
      <alignment vertical="center"/>
    </xf>
    <xf numFmtId="0" fontId="44" fillId="40" borderId="10" xfId="0" applyFont="1" applyFill="1" applyBorder="1" applyAlignment="1">
      <alignment vertical="center"/>
    </xf>
    <xf numFmtId="0" fontId="45" fillId="39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vertical="center"/>
    </xf>
    <xf numFmtId="0" fontId="3" fillId="39" borderId="13" xfId="0" applyFont="1" applyFill="1" applyBorder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39" borderId="0" xfId="0" applyFont="1" applyFill="1" applyAlignment="1">
      <alignment horizontal="center" vertical="center"/>
    </xf>
    <xf numFmtId="0" fontId="2" fillId="39" borderId="10" xfId="0" applyFont="1" applyFill="1" applyBorder="1" applyAlignment="1">
      <alignment horizontal="center" vertical="center" textRotation="180" wrapText="1"/>
    </xf>
    <xf numFmtId="0" fontId="45" fillId="39" borderId="14" xfId="0" applyFont="1" applyFill="1" applyBorder="1" applyAlignment="1">
      <alignment vertical="center" wrapText="1"/>
    </xf>
    <xf numFmtId="9" fontId="3" fillId="39" borderId="10" xfId="0" applyNumberFormat="1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3" fillId="39" borderId="16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textRotation="180" wrapText="1"/>
    </xf>
    <xf numFmtId="0" fontId="2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9" fontId="3" fillId="36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192" fontId="3" fillId="41" borderId="10" xfId="0" applyNumberFormat="1" applyFont="1" applyFill="1" applyBorder="1" applyAlignment="1">
      <alignment horizontal="left" vertical="center"/>
    </xf>
    <xf numFmtId="192" fontId="43" fillId="41" borderId="10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 vertical="center"/>
    </xf>
    <xf numFmtId="0" fontId="3" fillId="42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40" borderId="16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4" fillId="4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5" fillId="39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25" zoomScaleNormal="125" workbookViewId="0" topLeftCell="A1">
      <selection activeCell="I22" sqref="I22"/>
    </sheetView>
  </sheetViews>
  <sheetFormatPr defaultColWidth="9.00390625" defaultRowHeight="14.25"/>
  <cols>
    <col min="1" max="1" width="3.875" style="23" customWidth="1"/>
    <col min="2" max="2" width="4.875" style="14" customWidth="1"/>
    <col min="3" max="3" width="5.875" style="14" customWidth="1"/>
    <col min="4" max="4" width="6.50390625" style="14" customWidth="1"/>
    <col min="5" max="5" width="6.625" style="14" customWidth="1"/>
    <col min="6" max="6" width="6.375" style="14" customWidth="1"/>
    <col min="7" max="7" width="8.875" style="14" customWidth="1"/>
    <col min="8" max="8" width="6.50390625" style="14" customWidth="1"/>
    <col min="9" max="9" width="6.625" style="14" customWidth="1"/>
    <col min="10" max="10" width="7.375" style="14" customWidth="1"/>
    <col min="11" max="11" width="5.375" style="14" customWidth="1"/>
    <col min="12" max="12" width="6.625" style="14" customWidth="1"/>
    <col min="13" max="13" width="9.125" style="14" customWidth="1"/>
    <col min="14" max="14" width="9.375" style="14" customWidth="1"/>
    <col min="15" max="15" width="8.00390625" style="14" customWidth="1"/>
    <col min="16" max="16" width="11.00390625" style="14" customWidth="1"/>
    <col min="17" max="17" width="12.50390625" style="14" customWidth="1"/>
    <col min="18" max="18" width="14.375" style="14" customWidth="1"/>
    <col min="19" max="19" width="19.375" style="14" customWidth="1"/>
    <col min="20" max="20" width="11.00390625" style="14" customWidth="1"/>
    <col min="21" max="16384" width="9.00390625" style="14" customWidth="1"/>
  </cols>
  <sheetData>
    <row r="1" spans="1:16" ht="21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83"/>
      <c r="P1" s="83"/>
    </row>
    <row r="2" spans="1:18" ht="19.5" customHeight="1">
      <c r="A2" s="49" t="s">
        <v>80</v>
      </c>
      <c r="B2" s="43" t="s">
        <v>83</v>
      </c>
      <c r="C2" s="47"/>
      <c r="D2" s="47"/>
      <c r="E2" s="33">
        <v>4000</v>
      </c>
      <c r="F2" s="52" t="s">
        <v>82</v>
      </c>
      <c r="G2" s="53"/>
      <c r="H2" s="33">
        <v>6054</v>
      </c>
      <c r="I2" s="25">
        <v>3</v>
      </c>
      <c r="J2" s="24">
        <f>H2*I2</f>
        <v>18162</v>
      </c>
      <c r="K2" s="27">
        <v>0.6</v>
      </c>
      <c r="L2" s="79">
        <f>H2*K2</f>
        <v>3632.4</v>
      </c>
      <c r="M2" s="42" t="s">
        <v>84</v>
      </c>
      <c r="N2" s="84"/>
      <c r="O2" s="34">
        <v>21966</v>
      </c>
      <c r="P2" s="16"/>
      <c r="Q2" s="82" t="s">
        <v>90</v>
      </c>
      <c r="R2" s="85"/>
    </row>
    <row r="3" spans="1:21" ht="24" customHeight="1">
      <c r="A3" s="38"/>
      <c r="B3" s="43" t="s">
        <v>16</v>
      </c>
      <c r="C3" s="43" t="s">
        <v>69</v>
      </c>
      <c r="D3" s="44"/>
      <c r="E3" s="43" t="s">
        <v>58</v>
      </c>
      <c r="F3" s="43"/>
      <c r="G3" s="43"/>
      <c r="H3" s="43" t="s">
        <v>61</v>
      </c>
      <c r="I3" s="44"/>
      <c r="J3" s="44"/>
      <c r="K3" s="43" t="s">
        <v>70</v>
      </c>
      <c r="L3" s="44"/>
      <c r="M3" s="35" t="s">
        <v>86</v>
      </c>
      <c r="N3" s="36"/>
      <c r="O3" s="35" t="s">
        <v>75</v>
      </c>
      <c r="P3" s="35" t="s">
        <v>76</v>
      </c>
      <c r="Q3" s="80" t="s">
        <v>88</v>
      </c>
      <c r="R3" s="81"/>
      <c r="S3" s="81"/>
      <c r="T3" s="87"/>
      <c r="U3" s="87"/>
    </row>
    <row r="4" spans="1:16" ht="19.5" customHeight="1">
      <c r="A4" s="38"/>
      <c r="B4" s="43"/>
      <c r="C4" s="44" t="s">
        <v>74</v>
      </c>
      <c r="D4" s="44"/>
      <c r="E4" s="43" t="s">
        <v>89</v>
      </c>
      <c r="F4" s="44"/>
      <c r="G4" s="15" t="s">
        <v>72</v>
      </c>
      <c r="H4" s="44" t="s">
        <v>89</v>
      </c>
      <c r="I4" s="44"/>
      <c r="J4" s="22" t="s">
        <v>67</v>
      </c>
      <c r="K4" s="44" t="s">
        <v>71</v>
      </c>
      <c r="L4" s="44"/>
      <c r="M4" s="36" t="s">
        <v>87</v>
      </c>
      <c r="N4" s="36"/>
      <c r="O4" s="36"/>
      <c r="P4" s="36"/>
    </row>
    <row r="5" spans="1:16" ht="25.5" customHeight="1">
      <c r="A5" s="38"/>
      <c r="B5" s="44"/>
      <c r="C5" s="44" t="s">
        <v>60</v>
      </c>
      <c r="D5" s="44"/>
      <c r="E5" s="44" t="s">
        <v>65</v>
      </c>
      <c r="F5" s="44"/>
      <c r="G5" s="15" t="s">
        <v>57</v>
      </c>
      <c r="H5" s="43" t="s">
        <v>63</v>
      </c>
      <c r="I5" s="44"/>
      <c r="J5" s="22" t="s">
        <v>68</v>
      </c>
      <c r="K5" s="44" t="s">
        <v>64</v>
      </c>
      <c r="L5" s="44"/>
      <c r="M5" s="44" t="s">
        <v>66</v>
      </c>
      <c r="N5" s="44"/>
      <c r="O5" s="36"/>
      <c r="P5" s="36"/>
    </row>
    <row r="6" spans="1:16" ht="19.5" customHeight="1">
      <c r="A6" s="38"/>
      <c r="B6" s="17" t="s">
        <v>22</v>
      </c>
      <c r="C6" s="16">
        <v>27</v>
      </c>
      <c r="D6" s="16">
        <f>C6*E2</f>
        <v>108000</v>
      </c>
      <c r="E6" s="18">
        <v>0.9</v>
      </c>
      <c r="F6" s="77">
        <f>E2*E6</f>
        <v>3600</v>
      </c>
      <c r="G6" s="21">
        <f aca="true" t="shared" si="0" ref="G6:G11">F6*10*12</f>
        <v>432000</v>
      </c>
      <c r="H6" s="19">
        <v>0.6</v>
      </c>
      <c r="I6" s="21">
        <f>H6*H2</f>
        <v>3632.4</v>
      </c>
      <c r="J6" s="21">
        <f>I6*10*12</f>
        <v>435888</v>
      </c>
      <c r="K6" s="16">
        <v>15</v>
      </c>
      <c r="L6" s="16">
        <f>E2*K6</f>
        <v>60000</v>
      </c>
      <c r="M6" s="45">
        <v>0</v>
      </c>
      <c r="N6" s="46"/>
      <c r="O6" s="28">
        <f>F6+I6</f>
        <v>7232.4</v>
      </c>
      <c r="P6" s="28">
        <f>D6+G6+J6+L6</f>
        <v>1035888</v>
      </c>
    </row>
    <row r="7" spans="1:16" ht="19.5" customHeight="1">
      <c r="A7" s="38"/>
      <c r="B7" s="17" t="s">
        <v>27</v>
      </c>
      <c r="C7" s="16">
        <v>25</v>
      </c>
      <c r="D7" s="16">
        <f>C7*E2</f>
        <v>100000</v>
      </c>
      <c r="E7" s="18">
        <v>0.85</v>
      </c>
      <c r="F7" s="77">
        <f>E2*E7</f>
        <v>3400</v>
      </c>
      <c r="G7" s="21">
        <f t="shared" si="0"/>
        <v>408000</v>
      </c>
      <c r="H7" s="19">
        <v>0.5</v>
      </c>
      <c r="I7" s="21">
        <f>H7*H2</f>
        <v>3027</v>
      </c>
      <c r="J7" s="21">
        <f>I7*10*12</f>
        <v>363240</v>
      </c>
      <c r="K7" s="16">
        <v>14</v>
      </c>
      <c r="L7" s="16">
        <f>E2*K7</f>
        <v>56000</v>
      </c>
      <c r="M7" s="45"/>
      <c r="N7" s="46"/>
      <c r="O7" s="28">
        <f>F7+I7</f>
        <v>6427</v>
      </c>
      <c r="P7" s="28">
        <f>D7+G7+J7+L7</f>
        <v>927240</v>
      </c>
    </row>
    <row r="8" spans="1:16" ht="19.5" customHeight="1">
      <c r="A8" s="38"/>
      <c r="B8" s="17" t="s">
        <v>30</v>
      </c>
      <c r="C8" s="16">
        <v>23</v>
      </c>
      <c r="D8" s="16">
        <f>C8*E2</f>
        <v>92000</v>
      </c>
      <c r="E8" s="18">
        <v>0.8</v>
      </c>
      <c r="F8" s="77">
        <f>E2*E8</f>
        <v>3200</v>
      </c>
      <c r="G8" s="21">
        <f t="shared" si="0"/>
        <v>384000</v>
      </c>
      <c r="H8" s="19">
        <v>0.4</v>
      </c>
      <c r="I8" s="21">
        <f>H8*H2</f>
        <v>2421.6</v>
      </c>
      <c r="J8" s="21">
        <f>I8*10*12</f>
        <v>290592</v>
      </c>
      <c r="K8" s="16">
        <v>13</v>
      </c>
      <c r="L8" s="16">
        <f>E2*K8</f>
        <v>52000</v>
      </c>
      <c r="M8" s="45"/>
      <c r="N8" s="46"/>
      <c r="O8" s="28">
        <f>F8+I8</f>
        <v>5621.6</v>
      </c>
      <c r="P8" s="28">
        <f>D8+G8+J8+L8</f>
        <v>818592</v>
      </c>
    </row>
    <row r="9" spans="1:16" ht="19.5" customHeight="1">
      <c r="A9" s="38"/>
      <c r="B9" s="17" t="s">
        <v>32</v>
      </c>
      <c r="C9" s="16">
        <v>21</v>
      </c>
      <c r="D9" s="16">
        <f>C9*E2</f>
        <v>84000</v>
      </c>
      <c r="E9" s="18">
        <v>0.75</v>
      </c>
      <c r="F9" s="77">
        <f>E2*E9</f>
        <v>3000</v>
      </c>
      <c r="G9" s="21">
        <f t="shared" si="0"/>
        <v>360000</v>
      </c>
      <c r="H9" s="19">
        <v>0.3</v>
      </c>
      <c r="I9" s="21">
        <f>H9*H2</f>
        <v>1816.2</v>
      </c>
      <c r="J9" s="21">
        <f>I9*10*12</f>
        <v>217944</v>
      </c>
      <c r="K9" s="16">
        <v>12</v>
      </c>
      <c r="L9" s="16">
        <f>E2*K9</f>
        <v>48000</v>
      </c>
      <c r="M9" s="45"/>
      <c r="N9" s="46"/>
      <c r="O9" s="28">
        <f>F9+I9</f>
        <v>4816.2</v>
      </c>
      <c r="P9" s="28">
        <f>D9+G9+J9+L9</f>
        <v>709944</v>
      </c>
    </row>
    <row r="10" spans="1:18" ht="21.75" customHeight="1">
      <c r="A10" s="38"/>
      <c r="B10" s="17" t="s">
        <v>34</v>
      </c>
      <c r="C10" s="16">
        <v>18</v>
      </c>
      <c r="D10" s="16">
        <f>C10*E2</f>
        <v>72000</v>
      </c>
      <c r="E10" s="31">
        <v>0.7</v>
      </c>
      <c r="F10" s="78">
        <f>E2*E10</f>
        <v>2800</v>
      </c>
      <c r="G10" s="21">
        <f t="shared" si="0"/>
        <v>336000</v>
      </c>
      <c r="H10" s="51" t="s">
        <v>78</v>
      </c>
      <c r="I10" s="44"/>
      <c r="J10" s="44"/>
      <c r="K10" s="16">
        <v>10</v>
      </c>
      <c r="L10" s="16">
        <f>E2*K10</f>
        <v>40000</v>
      </c>
      <c r="M10" s="32">
        <v>50</v>
      </c>
      <c r="N10" s="32">
        <f>M10*E2</f>
        <v>200000</v>
      </c>
      <c r="O10" s="28">
        <f>F10</f>
        <v>2800</v>
      </c>
      <c r="P10" s="28">
        <f>D10+G10+L10+N10</f>
        <v>648000</v>
      </c>
      <c r="Q10" s="54" t="s">
        <v>91</v>
      </c>
      <c r="R10" s="86"/>
    </row>
    <row r="11" spans="1:18" ht="21" customHeight="1">
      <c r="A11" s="38"/>
      <c r="B11" s="17" t="s">
        <v>38</v>
      </c>
      <c r="C11" s="16">
        <v>16</v>
      </c>
      <c r="D11" s="16">
        <f>C11*E2</f>
        <v>64000</v>
      </c>
      <c r="E11" s="31">
        <v>0.6</v>
      </c>
      <c r="F11" s="78">
        <f>E2*E11</f>
        <v>2400</v>
      </c>
      <c r="G11" s="21">
        <f t="shared" si="0"/>
        <v>288000</v>
      </c>
      <c r="H11" s="44"/>
      <c r="I11" s="44"/>
      <c r="J11" s="44"/>
      <c r="K11" s="16">
        <v>8</v>
      </c>
      <c r="L11" s="16">
        <f>E2*K11</f>
        <v>32000</v>
      </c>
      <c r="M11" s="32">
        <v>40</v>
      </c>
      <c r="N11" s="32">
        <f>M11*E2</f>
        <v>160000</v>
      </c>
      <c r="O11" s="28">
        <f>F11</f>
        <v>2400</v>
      </c>
      <c r="P11" s="28">
        <f>D11+G11+L11+N11</f>
        <v>544000</v>
      </c>
      <c r="Q11" s="88"/>
      <c r="R11" s="86"/>
    </row>
    <row r="12" spans="1:16" ht="19.5" customHeight="1">
      <c r="A12" s="38"/>
      <c r="B12" s="17" t="s">
        <v>42</v>
      </c>
      <c r="C12" s="16">
        <v>13</v>
      </c>
      <c r="D12" s="16">
        <f>C12*E2</f>
        <v>52000</v>
      </c>
      <c r="E12" s="43">
        <v>0</v>
      </c>
      <c r="F12" s="44"/>
      <c r="G12" s="43">
        <v>0</v>
      </c>
      <c r="H12" s="44"/>
      <c r="I12" s="44"/>
      <c r="J12" s="44"/>
      <c r="K12" s="16">
        <v>6</v>
      </c>
      <c r="L12" s="16">
        <f>E2*K12</f>
        <v>24000</v>
      </c>
      <c r="M12" s="20">
        <v>25</v>
      </c>
      <c r="N12" s="16">
        <f>M12*E2</f>
        <v>100000</v>
      </c>
      <c r="O12" s="37" t="s">
        <v>77</v>
      </c>
      <c r="P12" s="28">
        <f>D12+L12+N12</f>
        <v>176000</v>
      </c>
    </row>
    <row r="13" spans="1:16" ht="19.5" customHeight="1">
      <c r="A13" s="38"/>
      <c r="B13" s="17" t="s">
        <v>44</v>
      </c>
      <c r="C13" s="16">
        <v>11</v>
      </c>
      <c r="D13" s="16">
        <f>C13*E2</f>
        <v>44000</v>
      </c>
      <c r="E13" s="43"/>
      <c r="F13" s="44"/>
      <c r="G13" s="44"/>
      <c r="H13" s="44"/>
      <c r="I13" s="44"/>
      <c r="J13" s="44"/>
      <c r="K13" s="16">
        <v>4</v>
      </c>
      <c r="L13" s="16">
        <f>E2*K13</f>
        <v>16000</v>
      </c>
      <c r="M13" s="20">
        <v>15</v>
      </c>
      <c r="N13" s="16">
        <f>M13*E2</f>
        <v>60000</v>
      </c>
      <c r="O13" s="89"/>
      <c r="P13" s="28">
        <f>D13+L13+N13</f>
        <v>120000</v>
      </c>
    </row>
    <row r="14" spans="1:16" ht="19.5" customHeight="1">
      <c r="A14" s="38"/>
      <c r="B14" s="17" t="s">
        <v>46</v>
      </c>
      <c r="C14" s="16">
        <v>9</v>
      </c>
      <c r="D14" s="16">
        <f>C14*E2</f>
        <v>36000</v>
      </c>
      <c r="E14" s="43"/>
      <c r="F14" s="44"/>
      <c r="G14" s="44"/>
      <c r="H14" s="44"/>
      <c r="I14" s="44"/>
      <c r="J14" s="44"/>
      <c r="K14" s="16">
        <v>2</v>
      </c>
      <c r="L14" s="16">
        <f>E2*K14</f>
        <v>8000</v>
      </c>
      <c r="M14" s="20">
        <v>8</v>
      </c>
      <c r="N14" s="16">
        <f>M14*E2</f>
        <v>32000</v>
      </c>
      <c r="O14" s="89"/>
      <c r="P14" s="28">
        <f>D14+L14+N14</f>
        <v>76000</v>
      </c>
    </row>
    <row r="15" spans="1:16" ht="19.5" customHeight="1">
      <c r="A15" s="38"/>
      <c r="B15" s="17" t="s">
        <v>48</v>
      </c>
      <c r="C15" s="16">
        <v>7</v>
      </c>
      <c r="D15" s="16">
        <f>C15*E2</f>
        <v>28000</v>
      </c>
      <c r="E15" s="43"/>
      <c r="F15" s="44"/>
      <c r="G15" s="44"/>
      <c r="H15" s="44"/>
      <c r="I15" s="44"/>
      <c r="J15" s="44"/>
      <c r="K15" s="16">
        <v>1</v>
      </c>
      <c r="L15" s="16">
        <f>E2*K15</f>
        <v>4000</v>
      </c>
      <c r="M15" s="20">
        <v>4</v>
      </c>
      <c r="N15" s="16">
        <f>M15*E2</f>
        <v>16000</v>
      </c>
      <c r="O15" s="90"/>
      <c r="P15" s="28">
        <f>D15+L15+N15</f>
        <v>48000</v>
      </c>
    </row>
    <row r="16" spans="1:14" ht="21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9" ht="24" customHeight="1">
      <c r="A17" s="38" t="s">
        <v>79</v>
      </c>
      <c r="B17" s="15" t="s">
        <v>4</v>
      </c>
      <c r="C17" s="41" t="s">
        <v>5</v>
      </c>
      <c r="D17" s="47"/>
      <c r="E17" s="47"/>
      <c r="F17" s="47"/>
      <c r="G17" s="47"/>
      <c r="H17" s="24">
        <v>6</v>
      </c>
      <c r="I17" s="24">
        <f>H17*H2</f>
        <v>36324</v>
      </c>
      <c r="J17" s="24"/>
      <c r="K17" s="29"/>
      <c r="L17" s="50" t="s">
        <v>85</v>
      </c>
      <c r="M17" s="91"/>
      <c r="N17" s="91"/>
      <c r="O17" s="92"/>
      <c r="P17" s="16"/>
      <c r="Q17" s="16" t="s">
        <v>92</v>
      </c>
      <c r="R17" s="16" t="s">
        <v>93</v>
      </c>
      <c r="S17" s="16" t="s">
        <v>94</v>
      </c>
    </row>
    <row r="18" spans="1:19" ht="19.5" customHeight="1">
      <c r="A18" s="46"/>
      <c r="B18" s="43" t="s">
        <v>6</v>
      </c>
      <c r="C18" s="16" t="s">
        <v>7</v>
      </c>
      <c r="D18" s="16"/>
      <c r="E18" s="41" t="s">
        <v>8</v>
      </c>
      <c r="F18" s="47"/>
      <c r="G18" s="47"/>
      <c r="H18" s="26">
        <v>0.4</v>
      </c>
      <c r="I18" s="16">
        <f>H18*E2</f>
        <v>1600</v>
      </c>
      <c r="J18" s="40" t="s">
        <v>81</v>
      </c>
      <c r="K18" s="93"/>
      <c r="L18" s="94"/>
      <c r="M18" s="95"/>
      <c r="N18" s="95"/>
      <c r="O18" s="96"/>
      <c r="P18" s="16">
        <v>2013</v>
      </c>
      <c r="Q18" s="16"/>
      <c r="R18" s="16"/>
      <c r="S18" s="16"/>
    </row>
    <row r="19" spans="1:19" ht="19.5" customHeight="1">
      <c r="A19" s="46"/>
      <c r="B19" s="43"/>
      <c r="C19" s="16" t="s">
        <v>10</v>
      </c>
      <c r="D19" s="16"/>
      <c r="E19" s="41" t="s">
        <v>11</v>
      </c>
      <c r="F19" s="47"/>
      <c r="G19" s="47"/>
      <c r="H19" s="26">
        <v>0.3</v>
      </c>
      <c r="I19" s="16">
        <f>H19*E2</f>
        <v>1200</v>
      </c>
      <c r="J19" s="97"/>
      <c r="K19" s="93"/>
      <c r="L19" s="94"/>
      <c r="M19" s="95"/>
      <c r="N19" s="95"/>
      <c r="O19" s="96"/>
      <c r="P19" s="16">
        <v>2014</v>
      </c>
      <c r="Q19" s="16"/>
      <c r="R19" s="16"/>
      <c r="S19" s="16"/>
    </row>
    <row r="20" spans="1:19" ht="19.5" customHeight="1">
      <c r="A20" s="46"/>
      <c r="B20" s="43"/>
      <c r="C20" s="16" t="s">
        <v>12</v>
      </c>
      <c r="D20" s="16"/>
      <c r="E20" s="41" t="s">
        <v>13</v>
      </c>
      <c r="F20" s="47"/>
      <c r="G20" s="47"/>
      <c r="H20" s="26">
        <v>0.1</v>
      </c>
      <c r="I20" s="16">
        <f>H20*E2</f>
        <v>400</v>
      </c>
      <c r="J20" s="97"/>
      <c r="K20" s="93"/>
      <c r="L20" s="94"/>
      <c r="M20" s="95"/>
      <c r="N20" s="95"/>
      <c r="O20" s="96"/>
      <c r="P20" s="101">
        <v>2015</v>
      </c>
      <c r="Q20" s="16">
        <v>6054</v>
      </c>
      <c r="R20" s="16">
        <v>4986</v>
      </c>
      <c r="S20" s="16">
        <v>21966</v>
      </c>
    </row>
    <row r="21" spans="1:19" ht="39">
      <c r="A21" s="46"/>
      <c r="B21" s="15" t="s">
        <v>59</v>
      </c>
      <c r="C21" s="40" t="s">
        <v>73</v>
      </c>
      <c r="D21" s="97"/>
      <c r="E21" s="97"/>
      <c r="F21" s="47"/>
      <c r="G21" s="47"/>
      <c r="H21" s="16">
        <v>20</v>
      </c>
      <c r="I21" s="16">
        <f>O2*H21</f>
        <v>439320</v>
      </c>
      <c r="J21" s="16"/>
      <c r="K21" s="30"/>
      <c r="L21" s="98"/>
      <c r="M21" s="99"/>
      <c r="N21" s="99"/>
      <c r="O21" s="100"/>
      <c r="P21" s="101">
        <v>2016</v>
      </c>
      <c r="Q21" s="16"/>
      <c r="R21" s="16"/>
      <c r="S21" s="16"/>
    </row>
  </sheetData>
  <sheetProtection/>
  <mergeCells count="41">
    <mergeCell ref="L17:O21"/>
    <mergeCell ref="H10:J15"/>
    <mergeCell ref="M4:N4"/>
    <mergeCell ref="M5:N5"/>
    <mergeCell ref="F2:G2"/>
    <mergeCell ref="Q2:R2"/>
    <mergeCell ref="Q10:R11"/>
    <mergeCell ref="Q3:S3"/>
    <mergeCell ref="B2:D2"/>
    <mergeCell ref="C3:D3"/>
    <mergeCell ref="C4:D4"/>
    <mergeCell ref="A16:N16"/>
    <mergeCell ref="A2:A15"/>
    <mergeCell ref="B18:B20"/>
    <mergeCell ref="E5:F5"/>
    <mergeCell ref="K5:L5"/>
    <mergeCell ref="C17:G17"/>
    <mergeCell ref="J18:J20"/>
    <mergeCell ref="C5:D5"/>
    <mergeCell ref="H3:J3"/>
    <mergeCell ref="M3:N3"/>
    <mergeCell ref="E3:G3"/>
    <mergeCell ref="B3:B5"/>
    <mergeCell ref="K3:L3"/>
    <mergeCell ref="K4:L4"/>
    <mergeCell ref="E12:F15"/>
    <mergeCell ref="M6:N9"/>
    <mergeCell ref="E4:F4"/>
    <mergeCell ref="G12:G15"/>
    <mergeCell ref="H4:I4"/>
    <mergeCell ref="H5:I5"/>
    <mergeCell ref="O3:O5"/>
    <mergeCell ref="P3:P5"/>
    <mergeCell ref="O12:O15"/>
    <mergeCell ref="A17:A21"/>
    <mergeCell ref="A1:P1"/>
    <mergeCell ref="C21:G21"/>
    <mergeCell ref="E20:G20"/>
    <mergeCell ref="E19:G19"/>
    <mergeCell ref="E18:G18"/>
    <mergeCell ref="M2:N2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7" sqref="A7:G7"/>
    </sheetView>
  </sheetViews>
  <sheetFormatPr defaultColWidth="9.00390625" defaultRowHeight="14.25"/>
  <cols>
    <col min="1" max="1" width="3.875" style="1" customWidth="1"/>
    <col min="2" max="2" width="4.875" style="0" customWidth="1"/>
    <col min="3" max="3" width="8.375" style="0" customWidth="1"/>
    <col min="4" max="4" width="8.875" style="0" customWidth="1"/>
    <col min="5" max="5" width="8.50390625" style="0" customWidth="1"/>
    <col min="6" max="6" width="13.00390625" style="0" customWidth="1"/>
    <col min="7" max="7" width="12.125" style="0" customWidth="1"/>
    <col min="8" max="8" width="10.375" style="0" customWidth="1"/>
    <col min="9" max="9" width="10.625" style="0" customWidth="1"/>
  </cols>
  <sheetData>
    <row r="1" spans="1:9" ht="21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62" t="s">
        <v>1</v>
      </c>
      <c r="B2" s="56" t="s">
        <v>2</v>
      </c>
      <c r="C2" s="57"/>
      <c r="D2" s="57"/>
      <c r="E2" s="57"/>
      <c r="F2" s="57"/>
      <c r="G2" s="57"/>
      <c r="H2" s="3" t="s">
        <v>3</v>
      </c>
      <c r="I2" s="13" t="s">
        <v>51</v>
      </c>
    </row>
    <row r="3" spans="1:9" ht="24" customHeight="1">
      <c r="A3" s="63"/>
      <c r="B3" s="2" t="s">
        <v>4</v>
      </c>
      <c r="C3" s="58" t="s">
        <v>52</v>
      </c>
      <c r="D3" s="58"/>
      <c r="E3" s="58"/>
      <c r="F3" s="58"/>
      <c r="G3" s="58"/>
      <c r="H3" s="71"/>
      <c r="I3" s="67" t="s">
        <v>53</v>
      </c>
    </row>
    <row r="4" spans="1:9" ht="19.5" customHeight="1">
      <c r="A4" s="63"/>
      <c r="B4" s="56" t="s">
        <v>6</v>
      </c>
      <c r="C4" s="4" t="s">
        <v>7</v>
      </c>
      <c r="D4" s="4" t="s">
        <v>8</v>
      </c>
      <c r="E4" s="4"/>
      <c r="F4" s="68" t="s">
        <v>9</v>
      </c>
      <c r="G4" s="68"/>
      <c r="H4" s="72"/>
      <c r="I4" s="67"/>
    </row>
    <row r="5" spans="1:9" ht="19.5" customHeight="1">
      <c r="A5" s="63"/>
      <c r="B5" s="56"/>
      <c r="C5" s="4" t="s">
        <v>10</v>
      </c>
      <c r="D5" s="4" t="s">
        <v>11</v>
      </c>
      <c r="E5" s="4"/>
      <c r="F5" s="68"/>
      <c r="G5" s="68"/>
      <c r="H5" s="72"/>
      <c r="I5" s="67"/>
    </row>
    <row r="6" spans="1:9" ht="19.5" customHeight="1">
      <c r="A6" s="63"/>
      <c r="B6" s="56"/>
      <c r="C6" s="4" t="s">
        <v>12</v>
      </c>
      <c r="D6" s="4" t="s">
        <v>13</v>
      </c>
      <c r="E6" s="4"/>
      <c r="F6" s="68"/>
      <c r="G6" s="68"/>
      <c r="H6" s="72"/>
      <c r="I6" s="67"/>
    </row>
    <row r="7" spans="1:9" ht="19.5" customHeight="1">
      <c r="A7" s="46"/>
      <c r="B7" s="47"/>
      <c r="C7" s="47"/>
      <c r="D7" s="47"/>
      <c r="E7" s="47"/>
      <c r="F7" s="47"/>
      <c r="G7" s="47"/>
      <c r="H7" s="72"/>
      <c r="I7" s="67"/>
    </row>
    <row r="8" spans="1:9" ht="19.5" customHeight="1">
      <c r="A8" s="64" t="s">
        <v>14</v>
      </c>
      <c r="B8" s="59" t="s">
        <v>15</v>
      </c>
      <c r="C8" s="60"/>
      <c r="D8" s="60"/>
      <c r="E8" s="60"/>
      <c r="F8" s="60"/>
      <c r="G8" s="60"/>
      <c r="H8" s="72"/>
      <c r="I8" s="67"/>
    </row>
    <row r="9" spans="1:9" ht="30" customHeight="1">
      <c r="A9" s="65"/>
      <c r="B9" s="5" t="s">
        <v>16</v>
      </c>
      <c r="C9" s="5" t="s">
        <v>17</v>
      </c>
      <c r="D9" s="6" t="s">
        <v>18</v>
      </c>
      <c r="E9" s="6" t="s">
        <v>19</v>
      </c>
      <c r="F9" s="7" t="s">
        <v>20</v>
      </c>
      <c r="G9" s="5" t="s">
        <v>21</v>
      </c>
      <c r="H9" s="73"/>
      <c r="I9" s="67"/>
    </row>
    <row r="10" spans="1:9" ht="19.5" customHeight="1">
      <c r="A10" s="65"/>
      <c r="B10" s="8" t="s">
        <v>22</v>
      </c>
      <c r="C10" s="9" t="s">
        <v>54</v>
      </c>
      <c r="D10" s="10">
        <v>0.9</v>
      </c>
      <c r="E10" s="69" t="s">
        <v>23</v>
      </c>
      <c r="F10" s="70" t="s">
        <v>24</v>
      </c>
      <c r="G10" s="9" t="s">
        <v>25</v>
      </c>
      <c r="H10" s="74" t="s">
        <v>26</v>
      </c>
      <c r="I10" s="67"/>
    </row>
    <row r="11" spans="1:9" ht="19.5" customHeight="1">
      <c r="A11" s="65"/>
      <c r="B11" s="8" t="s">
        <v>27</v>
      </c>
      <c r="C11" s="9" t="s">
        <v>55</v>
      </c>
      <c r="D11" s="10">
        <v>0.85</v>
      </c>
      <c r="E11" s="69"/>
      <c r="F11" s="70"/>
      <c r="G11" s="9" t="s">
        <v>29</v>
      </c>
      <c r="H11" s="74"/>
      <c r="I11" s="67"/>
    </row>
    <row r="12" spans="1:9" ht="19.5" customHeight="1">
      <c r="A12" s="65"/>
      <c r="B12" s="8" t="s">
        <v>30</v>
      </c>
      <c r="C12" s="9" t="s">
        <v>56</v>
      </c>
      <c r="D12" s="10">
        <v>0.8</v>
      </c>
      <c r="E12" s="69"/>
      <c r="F12" s="70"/>
      <c r="G12" s="9" t="s">
        <v>31</v>
      </c>
      <c r="H12" s="74"/>
      <c r="I12" s="67"/>
    </row>
    <row r="13" spans="1:9" ht="19.5" customHeight="1">
      <c r="A13" s="65"/>
      <c r="B13" s="8" t="s">
        <v>32</v>
      </c>
      <c r="C13" s="9" t="s">
        <v>35</v>
      </c>
      <c r="D13" s="10">
        <v>0.75</v>
      </c>
      <c r="E13" s="69"/>
      <c r="F13" s="70"/>
      <c r="G13" s="9" t="s">
        <v>33</v>
      </c>
      <c r="H13" s="74"/>
      <c r="I13" s="67"/>
    </row>
    <row r="14" spans="1:9" ht="21.75" customHeight="1">
      <c r="A14" s="65"/>
      <c r="B14" s="8" t="s">
        <v>34</v>
      </c>
      <c r="C14" s="9" t="s">
        <v>39</v>
      </c>
      <c r="D14" s="10">
        <v>0.7</v>
      </c>
      <c r="E14" s="69" t="s">
        <v>24</v>
      </c>
      <c r="F14" s="11" t="s">
        <v>36</v>
      </c>
      <c r="G14" s="9" t="s">
        <v>37</v>
      </c>
      <c r="H14" s="71" t="s">
        <v>24</v>
      </c>
      <c r="I14" s="67"/>
    </row>
    <row r="15" spans="1:9" ht="21" customHeight="1">
      <c r="A15" s="65"/>
      <c r="B15" s="8" t="s">
        <v>38</v>
      </c>
      <c r="C15" s="9" t="s">
        <v>29</v>
      </c>
      <c r="D15" s="10">
        <v>0.6</v>
      </c>
      <c r="E15" s="69"/>
      <c r="F15" s="11" t="s">
        <v>40</v>
      </c>
      <c r="G15" s="9" t="s">
        <v>41</v>
      </c>
      <c r="H15" s="75"/>
      <c r="I15" s="67"/>
    </row>
    <row r="16" spans="1:9" ht="19.5" customHeight="1">
      <c r="A16" s="65"/>
      <c r="B16" s="8" t="s">
        <v>42</v>
      </c>
      <c r="C16" s="9" t="s">
        <v>33</v>
      </c>
      <c r="D16" s="66" t="s">
        <v>24</v>
      </c>
      <c r="E16" s="69"/>
      <c r="F16" s="12" t="s">
        <v>28</v>
      </c>
      <c r="G16" s="9" t="s">
        <v>43</v>
      </c>
      <c r="H16" s="75"/>
      <c r="I16" s="67"/>
    </row>
    <row r="17" spans="1:9" ht="19.5" customHeight="1">
      <c r="A17" s="65"/>
      <c r="B17" s="8" t="s">
        <v>44</v>
      </c>
      <c r="C17" s="9" t="s">
        <v>37</v>
      </c>
      <c r="D17" s="66"/>
      <c r="E17" s="69"/>
      <c r="F17" s="12" t="s">
        <v>25</v>
      </c>
      <c r="G17" s="9" t="s">
        <v>45</v>
      </c>
      <c r="H17" s="75"/>
      <c r="I17" s="67"/>
    </row>
    <row r="18" spans="1:9" ht="19.5" customHeight="1">
      <c r="A18" s="65"/>
      <c r="B18" s="8" t="s">
        <v>46</v>
      </c>
      <c r="C18" s="9" t="s">
        <v>41</v>
      </c>
      <c r="D18" s="66"/>
      <c r="E18" s="69"/>
      <c r="F18" s="12" t="s">
        <v>41</v>
      </c>
      <c r="G18" s="9" t="s">
        <v>47</v>
      </c>
      <c r="H18" s="75"/>
      <c r="I18" s="67"/>
    </row>
    <row r="19" spans="1:9" ht="19.5" customHeight="1">
      <c r="A19" s="65"/>
      <c r="B19" s="8" t="s">
        <v>48</v>
      </c>
      <c r="C19" s="9" t="s">
        <v>43</v>
      </c>
      <c r="D19" s="66"/>
      <c r="E19" s="69"/>
      <c r="F19" s="12" t="s">
        <v>45</v>
      </c>
      <c r="G19" s="9" t="s">
        <v>49</v>
      </c>
      <c r="H19" s="76"/>
      <c r="I19" s="67"/>
    </row>
    <row r="20" spans="1:9" ht="21" customHeight="1">
      <c r="A20" s="61" t="s">
        <v>50</v>
      </c>
      <c r="B20" s="61"/>
      <c r="C20" s="61"/>
      <c r="D20" s="61"/>
      <c r="E20" s="61"/>
      <c r="F20" s="61"/>
      <c r="G20" s="61"/>
      <c r="H20" s="61"/>
      <c r="I20" s="61"/>
    </row>
  </sheetData>
  <sheetProtection/>
  <mergeCells count="18">
    <mergeCell ref="I3:I19"/>
    <mergeCell ref="F4:G6"/>
    <mergeCell ref="E10:E13"/>
    <mergeCell ref="E14:E19"/>
    <mergeCell ref="F10:F13"/>
    <mergeCell ref="H3:H9"/>
    <mergeCell ref="H10:H13"/>
    <mergeCell ref="H14:H19"/>
    <mergeCell ref="A1:I1"/>
    <mergeCell ref="B2:G2"/>
    <mergeCell ref="C3:G3"/>
    <mergeCell ref="A7:G7"/>
    <mergeCell ref="B8:G8"/>
    <mergeCell ref="A20:I20"/>
    <mergeCell ref="A2:A6"/>
    <mergeCell ref="A8:A19"/>
    <mergeCell ref="B4:B6"/>
    <mergeCell ref="D16:D19"/>
  </mergeCells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 chan</cp:lastModifiedBy>
  <cp:lastPrinted>2010-07-19T01:21:04Z</cp:lastPrinted>
  <dcterms:created xsi:type="dcterms:W3CDTF">2010-07-12T12:06:25Z</dcterms:created>
  <dcterms:modified xsi:type="dcterms:W3CDTF">2016-03-28T03:42:35Z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